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76896586-6B62-456A-A517-F910186DBB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EAI!$A$1:$G$54</definedName>
  </definedNames>
  <calcPr calcId="191029"/>
  <fileRecoveryPr autoRecover="0"/>
</workbook>
</file>

<file path=xl/calcChain.xml><?xml version="1.0" encoding="utf-8"?>
<calcChain xmlns="http://schemas.openxmlformats.org/spreadsheetml/2006/main"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D31" i="4" s="1"/>
  <c r="G32" i="4"/>
  <c r="G31" i="4" s="1"/>
  <c r="D32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G21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D16" i="4" s="1"/>
  <c r="G5" i="4"/>
  <c r="G16" i="4" s="1"/>
  <c r="D5" i="4"/>
  <c r="D40" i="4" l="1"/>
  <c r="G40" i="4"/>
  <c r="G17" i="4" l="1"/>
  <c r="G41" i="4" l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<sst xmlns="http://schemas.openxmlformats.org/spreadsheetml/2006/main" count="63" uniqueCount="40">
  <si>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</si>
  <si>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</si>
  <si>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</si>
  <si>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</si>
  <si>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</si>
  <si>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</si>
  <si>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</si>
  <si>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</si>
  <si>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</si>
  <si>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</si>
  <si>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</si>
  <si>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</si>
  <si>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</si>
  <si>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</si>
  <si>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</si>
  <si>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</si>
  <si>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</si>
  <si>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</si>
  <si>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</si>
  <si>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</si>
  <si>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</si>
  <si>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</si>
  <si>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</si>
  <si>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</si>
  <si>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</si>
  <si>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</si>
  <si>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</si>
  <si>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</si>
  <si>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</si>
  <si>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</si>
  <si>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</si>
  <si>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</si>
  <si>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</si>
  <si>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</si>
  <si>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</si>
  <si>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</si>
  <si>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</si>
  <si>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</si>
  <si>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</si>
  <si>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Ingresos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</si>
</sst>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showGridLines="0" tabSelected="1" zoomScaleNormal="100" workbookViewId="0">
      <selection activeCell="C39" sqref="C3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39</v>
      </c>
      <c r="B1" s="48"/>
      <c r="C1" s="48"/>
      <c r="D1" s="48"/>
      <c r="E1" s="48"/>
      <c r="F1" s="48"/>
      <c r="G1" s="49"/>
    </row>
    <row r="2" spans="1:7" s="3" customFormat="1" x14ac:dyDescent="0.2">
      <c r="A2" s="34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">
      <c r="A9" s="37" t="s">
        <v>18</v>
      </c>
      <c r="B9" s="16">
        <v>0</v>
      </c>
      <c r="C9" s="16">
        <v>57845.53</v>
      </c>
      <c r="D9" s="16">
        <f t="shared" si="0"/>
        <v>57845.53</v>
      </c>
      <c r="E9" s="16">
        <v>406313.82</v>
      </c>
      <c r="F9" s="16">
        <v>406313.82</v>
      </c>
      <c r="G9" s="16">
        <f t="shared" si="1"/>
        <v>406313.82</v>
      </c>
    </row>
    <row r="10" spans="1:7" x14ac:dyDescent="0.2">
      <c r="A10" s="38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x14ac:dyDescent="0.2">
      <c r="A11" s="37" t="s">
        <v>20</v>
      </c>
      <c r="B11" s="16">
        <v>5283074.96</v>
      </c>
      <c r="C11" s="16">
        <v>717058.04</v>
      </c>
      <c r="D11" s="16">
        <f t="shared" si="0"/>
        <v>6000133</v>
      </c>
      <c r="E11" s="16">
        <v>6047281.5899999999</v>
      </c>
      <c r="F11" s="16">
        <v>6047281.5899999999</v>
      </c>
      <c r="G11" s="16">
        <f t="shared" si="1"/>
        <v>764206.62999999989</v>
      </c>
    </row>
    <row r="12" spans="1:7" ht="22.5" x14ac:dyDescent="0.2">
      <c r="A12" s="37" t="s">
        <v>21</v>
      </c>
      <c r="B12" s="16">
        <v>0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f t="shared" si="1"/>
        <v>0</v>
      </c>
    </row>
    <row r="13" spans="1:7" ht="22.5" x14ac:dyDescent="0.2">
      <c r="A13" s="37" t="s">
        <v>22</v>
      </c>
      <c r="B13" s="16">
        <v>54183480.700000003</v>
      </c>
      <c r="C13" s="16">
        <v>500000</v>
      </c>
      <c r="D13" s="16">
        <f t="shared" si="0"/>
        <v>54683480.700000003</v>
      </c>
      <c r="E13" s="16">
        <v>54608216.299999997</v>
      </c>
      <c r="F13" s="16">
        <v>54608216.299999997</v>
      </c>
      <c r="G13" s="16">
        <f t="shared" si="1"/>
        <v>424735.59999999404</v>
      </c>
    </row>
    <row r="14" spans="1:7" x14ac:dyDescent="0.2">
      <c r="A14" s="37" t="s">
        <v>23</v>
      </c>
      <c r="B14" s="16">
        <v>0</v>
      </c>
      <c r="C14" s="16">
        <v>4868990.2699999996</v>
      </c>
      <c r="D14" s="16">
        <f t="shared" si="0"/>
        <v>4868990.2699999996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59466555.660000004</v>
      </c>
      <c r="C16" s="17">
        <f t="shared" ref="C16:G16" si="2">SUM(C5:C14)</f>
        <v>6143893.8399999999</v>
      </c>
      <c r="D16" s="17">
        <f t="shared" si="2"/>
        <v>65610449.5</v>
      </c>
      <c r="E16" s="17">
        <f t="shared" si="2"/>
        <v>61061811.709999993</v>
      </c>
      <c r="F16" s="10">
        <f t="shared" si="2"/>
        <v>61061811.709999993</v>
      </c>
      <c r="G16" s="11">
        <f t="shared" si="2"/>
        <v>1595256.049999994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IF(G16&gt;0,G16,0)</f>
        <v>1595256.049999994</v>
      </c>
    </row>
    <row r="18" spans="1:7" ht="10.5" customHeight="1" x14ac:dyDescent="0.2">
      <c r="A18" s="32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f t="shared" ref="B21:G21" si="3">SUM(B22+B23+B24+B25+B26+B27+B28+B29)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f t="shared" ref="D22:D29" si="4">B22+C22</f>
        <v>0</v>
      </c>
      <c r="E22" s="19">
        <v>0</v>
      </c>
      <c r="F22" s="19">
        <v>0</v>
      </c>
      <c r="G22" s="19">
        <f t="shared" ref="G22:G29" si="5">F22-B22</f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f t="shared" si="4"/>
        <v>0</v>
      </c>
      <c r="E25" s="19">
        <v>0</v>
      </c>
      <c r="F25" s="19">
        <v>0</v>
      </c>
      <c r="G25" s="19">
        <f t="shared" si="5"/>
        <v>0</v>
      </c>
    </row>
    <row r="26" spans="1:7" x14ac:dyDescent="0.2">
      <c r="A26" s="40" t="s">
        <v>28</v>
      </c>
      <c r="B26" s="19">
        <v>0</v>
      </c>
      <c r="C26" s="19">
        <v>0</v>
      </c>
      <c r="D26" s="19">
        <f t="shared" si="4"/>
        <v>0</v>
      </c>
      <c r="E26" s="19">
        <v>0</v>
      </c>
      <c r="F26" s="19">
        <v>0</v>
      </c>
      <c r="G26" s="19">
        <f t="shared" si="5"/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f t="shared" si="4"/>
        <v>0</v>
      </c>
      <c r="E27" s="19">
        <v>0</v>
      </c>
      <c r="F27" s="19">
        <v>0</v>
      </c>
      <c r="G27" s="19">
        <f t="shared" si="5"/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f t="shared" si="4"/>
        <v>0</v>
      </c>
      <c r="E28" s="19">
        <v>0</v>
      </c>
      <c r="F28" s="19">
        <v>0</v>
      </c>
      <c r="G28" s="19">
        <f t="shared" si="5"/>
        <v>0</v>
      </c>
    </row>
    <row r="29" spans="1:7" ht="22.5" x14ac:dyDescent="0.2">
      <c r="A29" s="40" t="s">
        <v>22</v>
      </c>
      <c r="B29" s="19">
        <v>0</v>
      </c>
      <c r="C29" s="19">
        <v>0</v>
      </c>
      <c r="D29" s="19">
        <f t="shared" si="4"/>
        <v>0</v>
      </c>
      <c r="E29" s="19">
        <v>0</v>
      </c>
      <c r="F29" s="19">
        <v>0</v>
      </c>
      <c r="G29" s="19">
        <f t="shared" si="5"/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f t="shared" ref="B31:G31" si="6">SUM(B32:B35)</f>
        <v>59466555.660000004</v>
      </c>
      <c r="C31" s="20">
        <f t="shared" si="6"/>
        <v>1274903.57</v>
      </c>
      <c r="D31" s="20">
        <f t="shared" si="6"/>
        <v>60741459.230000004</v>
      </c>
      <c r="E31" s="20">
        <f t="shared" si="6"/>
        <v>61061811.709999993</v>
      </c>
      <c r="F31" s="20">
        <f t="shared" si="6"/>
        <v>61061811.709999993</v>
      </c>
      <c r="G31" s="20">
        <f t="shared" si="6"/>
        <v>1595256.049999994</v>
      </c>
    </row>
    <row r="32" spans="1:7" x14ac:dyDescent="0.2">
      <c r="A32" s="40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x14ac:dyDescent="0.2">
      <c r="A33" s="40" t="s">
        <v>31</v>
      </c>
      <c r="B33" s="19">
        <v>0</v>
      </c>
      <c r="C33" s="19">
        <v>57845.53</v>
      </c>
      <c r="D33" s="19">
        <f>B33+C33</f>
        <v>57845.53</v>
      </c>
      <c r="E33" s="19">
        <v>406313.82</v>
      </c>
      <c r="F33" s="19">
        <v>406313.82</v>
      </c>
      <c r="G33" s="19">
        <f t="shared" ref="G33:G35" si="7">F33-B33</f>
        <v>406313.82</v>
      </c>
    </row>
    <row r="34" spans="1:7" ht="22.5" x14ac:dyDescent="0.2">
      <c r="A34" s="40" t="s">
        <v>32</v>
      </c>
      <c r="B34" s="19">
        <v>5283074.96</v>
      </c>
      <c r="C34" s="19">
        <v>717058.04</v>
      </c>
      <c r="D34" s="19">
        <f>B34+C34</f>
        <v>6000133</v>
      </c>
      <c r="E34" s="19">
        <v>6047281.5899999999</v>
      </c>
      <c r="F34" s="19">
        <v>6047281.5899999999</v>
      </c>
      <c r="G34" s="19">
        <f t="shared" si="7"/>
        <v>764206.62999999989</v>
      </c>
    </row>
    <row r="35" spans="1:7" ht="22.5" x14ac:dyDescent="0.2">
      <c r="A35" s="40" t="s">
        <v>22</v>
      </c>
      <c r="B35" s="19">
        <v>54183480.700000003</v>
      </c>
      <c r="C35" s="19">
        <v>500000</v>
      </c>
      <c r="D35" s="19">
        <f>B35+C35</f>
        <v>54683480.700000003</v>
      </c>
      <c r="E35" s="19">
        <v>54608216.299999997</v>
      </c>
      <c r="F35" s="19">
        <v>54608216.299999997</v>
      </c>
      <c r="G35" s="19">
        <f t="shared" si="7"/>
        <v>424735.59999999404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f t="shared" ref="B37:G37" si="8">SUM(B38)</f>
        <v>0</v>
      </c>
      <c r="C37" s="20">
        <f t="shared" si="8"/>
        <v>4868990.2699999996</v>
      </c>
      <c r="D37" s="20">
        <f t="shared" si="8"/>
        <v>4868990.2699999996</v>
      </c>
      <c r="E37" s="20">
        <f t="shared" si="8"/>
        <v>0</v>
      </c>
      <c r="F37" s="20">
        <f t="shared" si="8"/>
        <v>0</v>
      </c>
      <c r="G37" s="20">
        <f t="shared" si="8"/>
        <v>0</v>
      </c>
    </row>
    <row r="38" spans="1:7" x14ac:dyDescent="0.2">
      <c r="A38" s="40" t="s">
        <v>23</v>
      </c>
      <c r="B38" s="19">
        <v>0</v>
      </c>
      <c r="C38" s="19">
        <v>4868990.2699999996</v>
      </c>
      <c r="D38" s="19">
        <f>B38+C38</f>
        <v>4868990.2699999996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40"/>
      <c r="B39" s="19"/>
      <c r="C39" s="19"/>
      <c r="D39" s="19"/>
      <c r="E39" s="19"/>
      <c r="F39" s="19"/>
      <c r="G39" s="19"/>
    </row>
    <row r="40" spans="1:7" x14ac:dyDescent="0.2">
      <c r="A40" s="14" t="s">
        <v>24</v>
      </c>
      <c r="B40" s="17">
        <f>SUM(B37+B31+B21)</f>
        <v>59466555.660000004</v>
      </c>
      <c r="C40" s="17">
        <f t="shared" ref="C40:G40" si="9">SUM(C37+C31+C21)</f>
        <v>6143893.8399999999</v>
      </c>
      <c r="D40" s="17">
        <f t="shared" si="9"/>
        <v>65610449.5</v>
      </c>
      <c r="E40" s="17">
        <f t="shared" si="9"/>
        <v>61061811.709999993</v>
      </c>
      <c r="F40" s="17">
        <f t="shared" si="9"/>
        <v>61061811.709999993</v>
      </c>
      <c r="G40" s="11">
        <f t="shared" si="9"/>
        <v>1595256.049999994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f>IF(G40&gt;0,G40,0)</f>
        <v>1595256.049999994</v>
      </c>
    </row>
    <row r="43" spans="1:7" ht="22.5" x14ac:dyDescent="0.2">
      <c r="A43" s="28" t="s">
        <v>34</v>
      </c>
    </row>
    <row r="44" spans="1:7" x14ac:dyDescent="0.2">
      <c r="A44" s="29" t="s">
        <v>35</v>
      </c>
    </row>
    <row r="45" spans="1:7" ht="30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46" spans="1:7" x14ac:dyDescent="0.2">
      <c r="A46" s="45" t="s">
        <v>38</v>
      </c>
      <c r="B46" s="45"/>
      <c r="C46" s="45"/>
      <c r="D46" s="45"/>
      <c r="E46" s="45"/>
      <c r="F46" s="45"/>
      <c r="G46" s="45"/>
    </row>
    <row r="49" spans="1:7" x14ac:dyDescent="0.2">
      <c r="G49" s="42"/>
    </row>
    <row r="55" spans="1:7" x14ac:dyDescent="0.2">
      <c r="A55" s="43"/>
      <c r="B55" s="44"/>
      <c r="C55" s="44"/>
      <c r="D55" s="44"/>
      <c r="E55" s="44"/>
      <c r="F55" s="44"/>
    </row>
    <row r="56" spans="1:7" x14ac:dyDescent="0.2">
      <c r="A56" s="43"/>
      <c r="B56" s="44"/>
      <c r="C56" s="44"/>
      <c r="D56" s="44"/>
      <c r="E56" s="44"/>
      <c r="F56" s="44"/>
    </row>
    <row r="57" spans="1:7" x14ac:dyDescent="0.2">
      <c r="A57" s="43"/>
      <c r="B57" s="44"/>
      <c r="C57" s="44"/>
      <c r="D57" s="44"/>
      <c r="E57" s="44"/>
      <c r="F57" s="44"/>
      <c r="G57" s="42"/>
    </row>
    <row r="58" spans="1:7" x14ac:dyDescent="0.2">
      <c r="A58" s="43"/>
      <c r="B58" s="44"/>
      <c r="C58" s="44"/>
      <c r="D58" s="44"/>
      <c r="E58" s="44"/>
      <c r="F58" s="44"/>
    </row>
  </sheetData>
  <sheetProtection formatCells="0" formatColumns="0" formatRows="0" insertRows="0" autoFilter="0"/>
  <mergeCells count="7">
    <mergeCell ref="A46:G46"/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paola belman</cp:lastModifiedBy>
  <cp:revision/>
  <cp:lastPrinted>2023-04-18T20:50:16Z</cp:lastPrinted>
  <dcterms:created xsi:type="dcterms:W3CDTF">2012-12-11T20:48:19Z</dcterms:created>
  <dcterms:modified xsi:type="dcterms:W3CDTF">2024-01-29T14:16:30Z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